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2026年第5批次项目制培训补贴公示名单" sheetId="1" r:id="rId1"/>
  </sheets>
  <calcPr calcId="144525"/>
</workbook>
</file>

<file path=xl/sharedStrings.xml><?xml version="1.0" encoding="utf-8"?>
<sst xmlns="http://schemas.openxmlformats.org/spreadsheetml/2006/main" count="216" uniqueCount="71">
  <si>
    <t>2026年第5批次项目制培训补贴公示名单</t>
  </si>
  <si>
    <t>序号</t>
  </si>
  <si>
    <t>项目名称</t>
  </si>
  <si>
    <t>承训机构名称</t>
  </si>
  <si>
    <t>组织机构代码</t>
  </si>
  <si>
    <t>班次号</t>
  </si>
  <si>
    <t>每学时补贴单价
（元）</t>
  </si>
  <si>
    <t>培训人数
（人）</t>
  </si>
  <si>
    <t>补贴人数
（人）</t>
  </si>
  <si>
    <t>培训课程学时
（学时）</t>
  </si>
  <si>
    <t>补贴总学时（学时）</t>
  </si>
  <si>
    <t>应付补贴总额（元）</t>
  </si>
  <si>
    <t>预支付金额（元）</t>
  </si>
  <si>
    <t>本次补贴金额
（元）</t>
  </si>
  <si>
    <t>生活补助金额（元）</t>
  </si>
  <si>
    <t>支付类型</t>
  </si>
  <si>
    <t>备注</t>
  </si>
  <si>
    <t>先进制造技术应用项目制培训</t>
  </si>
  <si>
    <t>深圳市南山区华必达培训学校</t>
  </si>
  <si>
    <t>MJL211868</t>
  </si>
  <si>
    <t>GY260904800001</t>
  </si>
  <si>
    <t>/</t>
  </si>
  <si>
    <t>预支付补贴资金</t>
  </si>
  <si>
    <t>GY260831405001</t>
  </si>
  <si>
    <t>GY260529400007</t>
  </si>
  <si>
    <t>GY260529600003</t>
  </si>
  <si>
    <t>GY260529600002</t>
  </si>
  <si>
    <t>AI+数字创意项目制培训</t>
  </si>
  <si>
    <t>深圳市人工智能产业协会</t>
  </si>
  <si>
    <t>MJL197779P</t>
  </si>
  <si>
    <t>GY260825200001</t>
  </si>
  <si>
    <t>GY260612601001</t>
  </si>
  <si>
    <t>GY260519821001</t>
  </si>
  <si>
    <t>剩余补贴资金（结算）</t>
  </si>
  <si>
    <t>GY260519822002</t>
  </si>
  <si>
    <t>鸿蒙技术应用项目制培训</t>
  </si>
  <si>
    <t>深圳数智国际人才发展有限公司</t>
  </si>
  <si>
    <t>GY260812802001</t>
  </si>
  <si>
    <t>GY260910806002</t>
  </si>
  <si>
    <t>GY260901407001</t>
  </si>
  <si>
    <t>GY260812801001</t>
  </si>
  <si>
    <t>GY260710005006</t>
  </si>
  <si>
    <t>GY260910810001</t>
  </si>
  <si>
    <t>新一代电子信息技术应用（国产关键软件）项目制培训</t>
  </si>
  <si>
    <t>深圳市百思鸿状职业技能培训学校有限公司</t>
  </si>
  <si>
    <t>MAER184N8</t>
  </si>
  <si>
    <t>GY260514611003</t>
  </si>
  <si>
    <t>GY260514611002</t>
  </si>
  <si>
    <t>GY260515613001</t>
  </si>
  <si>
    <t>GY260514610001</t>
  </si>
  <si>
    <t>GY260608210001</t>
  </si>
  <si>
    <t>GY260601016001</t>
  </si>
  <si>
    <t>GY260513605004</t>
  </si>
  <si>
    <t>GY260514611008</t>
  </si>
  <si>
    <t>GY260626008002</t>
  </si>
  <si>
    <t>GY260514807001</t>
  </si>
  <si>
    <t>GY260514611009</t>
  </si>
  <si>
    <t>GY260626009001</t>
  </si>
  <si>
    <t>GY260703603001</t>
  </si>
  <si>
    <t>GY260703600001</t>
  </si>
  <si>
    <t>GY260721801001</t>
  </si>
  <si>
    <t>该班次为定制班，因开班后工作与培训时间冲突，均未完成课程培训学时，不满足补贴申领条件。</t>
  </si>
  <si>
    <t>AI+营销项目制培训</t>
  </si>
  <si>
    <t>深圳市讯方技术股份有限公司</t>
  </si>
  <si>
    <t>GY260518819004</t>
  </si>
  <si>
    <t>GY260518819002</t>
  </si>
  <si>
    <t>GY260608207002</t>
  </si>
  <si>
    <t>GY260518630002</t>
  </si>
  <si>
    <t>GY260806600001</t>
  </si>
  <si>
    <t>GY260624002001</t>
  </si>
  <si>
    <t>GY260731201003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</si>
</sst>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6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A7D00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 tint="-0.09997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2" tint="-0.099948118533890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/>
    <xf numFmtId="0" fontId="6" fillId="25" borderId="0" applyNumberFormat="false" applyBorder="false" applyAlignment="false" applyProtection="false"/>
    <xf numFmtId="0" fontId="6" fillId="21" borderId="0" applyNumberFormat="false" applyBorder="false" applyAlignment="false" applyProtection="false"/>
    <xf numFmtId="0" fontId="7" fillId="35" borderId="0" applyNumberFormat="false" applyBorder="false" applyAlignment="false" applyProtection="false"/>
    <xf numFmtId="0" fontId="7" fillId="24" borderId="0" applyNumberFormat="false" applyBorder="false" applyAlignment="false" applyProtection="false"/>
    <xf numFmtId="0" fontId="6" fillId="22" borderId="0" applyNumberFormat="false" applyBorder="false" applyAlignment="false" applyProtection="false"/>
    <xf numFmtId="0" fontId="7" fillId="20" borderId="0" applyNumberFormat="false" applyBorder="false" applyAlignment="false" applyProtection="false"/>
    <xf numFmtId="0" fontId="7" fillId="19" borderId="0" applyNumberFormat="false" applyBorder="false" applyAlignment="false" applyProtection="false"/>
    <xf numFmtId="0" fontId="7" fillId="18" borderId="0" applyNumberFormat="false" applyBorder="false" applyAlignment="false" applyProtection="false"/>
    <xf numFmtId="0" fontId="6" fillId="17" borderId="0" applyNumberFormat="false" applyBorder="false" applyAlignment="false" applyProtection="false"/>
    <xf numFmtId="0" fontId="6" fillId="16" borderId="0" applyNumberFormat="false" applyBorder="false" applyAlignment="false" applyProtection="false"/>
    <xf numFmtId="0" fontId="6" fillId="15" borderId="0" applyNumberFormat="false" applyBorder="false" applyAlignment="false" applyProtection="false"/>
    <xf numFmtId="0" fontId="14" fillId="0" borderId="0" applyNumberFormat="false" applyFill="false" applyBorder="false" applyAlignment="false" applyProtection="false"/>
    <xf numFmtId="0" fontId="17" fillId="0" borderId="0" applyNumberFormat="false" applyFill="false" applyBorder="false" applyAlignment="false" applyProtection="false"/>
    <xf numFmtId="0" fontId="19" fillId="27" borderId="9" applyNumberFormat="false" applyAlignment="false" applyProtection="false"/>
    <xf numFmtId="0" fontId="20" fillId="0" borderId="8" applyNumberFormat="false" applyFill="false" applyAlignment="false" applyProtection="false"/>
    <xf numFmtId="0" fontId="21" fillId="29" borderId="10" applyNumberFormat="false" applyAlignment="false" applyProtection="false"/>
    <xf numFmtId="0" fontId="15" fillId="0" borderId="0" applyNumberFormat="false" applyFill="false" applyBorder="false" applyAlignment="false" applyProtection="false"/>
    <xf numFmtId="0" fontId="23" fillId="33" borderId="11" applyNumberFormat="false" applyAlignment="false" applyProtection="false"/>
    <xf numFmtId="0" fontId="6" fillId="34" borderId="0" applyNumberFormat="false" applyBorder="false" applyAlignment="false" applyProtection="false"/>
    <xf numFmtId="0" fontId="6" fillId="30" borderId="0" applyNumberFormat="false" applyBorder="false" applyAlignment="false" applyProtection="false"/>
    <xf numFmtId="42" fontId="0" fillId="0" borderId="0" applyFont="false" applyFill="false" applyBorder="false" applyAlignment="false" applyProtection="false"/>
    <xf numFmtId="0" fontId="12" fillId="0" borderId="7" applyNumberFormat="false" applyFill="false" applyAlignment="false" applyProtection="false"/>
    <xf numFmtId="0" fontId="16" fillId="0" borderId="0" applyNumberFormat="false" applyFill="false" applyBorder="false" applyAlignment="false" applyProtection="false"/>
    <xf numFmtId="0" fontId="25" fillId="33" borderId="10" applyNumberFormat="false" applyAlignment="false" applyProtection="false"/>
    <xf numFmtId="0" fontId="7" fillId="28" borderId="0" applyNumberFormat="false" applyBorder="false" applyAlignment="false" applyProtection="false"/>
    <xf numFmtId="41" fontId="0" fillId="0" borderId="0" applyFont="false" applyFill="false" applyBorder="false" applyAlignment="false" applyProtection="false"/>
    <xf numFmtId="0" fontId="7" fillId="36" borderId="0" applyNumberFormat="false" applyBorder="false" applyAlignment="false" applyProtection="false"/>
    <xf numFmtId="0" fontId="13" fillId="14" borderId="6" applyNumberFormat="false" applyAlignment="false" applyProtection="false"/>
    <xf numFmtId="0" fontId="22" fillId="32" borderId="0" applyNumberFormat="false" applyBorder="false" applyAlignment="false" applyProtection="false"/>
    <xf numFmtId="44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18" fillId="0" borderId="8" applyNumberFormat="false" applyFill="false" applyAlignment="false" applyProtection="false"/>
    <xf numFmtId="0" fontId="12" fillId="0" borderId="0" applyNumberForma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10" fillId="0" borderId="4" applyNumberFormat="false" applyFill="false" applyAlignment="false" applyProtection="false"/>
    <xf numFmtId="0" fontId="6" fillId="13" borderId="0" applyNumberFormat="false" applyBorder="false" applyAlignment="false" applyProtection="false"/>
    <xf numFmtId="0" fontId="6" fillId="12" borderId="0" applyNumberFormat="false" applyBorder="false" applyAlignment="false" applyProtection="false"/>
    <xf numFmtId="0" fontId="7" fillId="11" borderId="0" applyNumberFormat="false" applyBorder="false" applyAlignment="false" applyProtection="false"/>
    <xf numFmtId="0" fontId="11" fillId="0" borderId="5" applyNumberFormat="false" applyFill="false" applyAlignment="false" applyProtection="false"/>
    <xf numFmtId="0" fontId="7" fillId="10" borderId="0" applyNumberFormat="false" applyBorder="false" applyAlignment="false" applyProtection="false"/>
    <xf numFmtId="0" fontId="9" fillId="9" borderId="0" applyNumberFormat="false" applyBorder="false" applyAlignment="false" applyProtection="false"/>
    <xf numFmtId="0" fontId="6" fillId="26" borderId="0" applyNumberFormat="false" applyBorder="false" applyAlignment="false" applyProtection="false"/>
    <xf numFmtId="0" fontId="24" fillId="0" borderId="0" applyNumberFormat="false" applyFill="false" applyBorder="false" applyAlignment="false" applyProtection="false"/>
    <xf numFmtId="0" fontId="8" fillId="8" borderId="0" applyNumberFormat="false" applyBorder="false" applyAlignment="false" applyProtection="false"/>
    <xf numFmtId="0" fontId="7" fillId="31" borderId="0" applyNumberFormat="false" applyBorder="false" applyAlignment="false" applyProtection="false"/>
    <xf numFmtId="0" fontId="7" fillId="7" borderId="0" applyNumberFormat="false" applyBorder="false" applyAlignment="false" applyProtection="false"/>
    <xf numFmtId="0" fontId="6" fillId="6" borderId="0" applyNumberFormat="false" applyBorder="false" applyAlignment="false" applyProtection="false"/>
  </cellStyleXfs>
  <cellXfs count="32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NumberFormat="true" applyFont="true" applyFill="true" applyBorder="true" applyAlignment="true">
      <alignment horizontal="center" vertical="center" wrapText="true"/>
    </xf>
    <xf numFmtId="43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NumberFormat="true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/>
    </xf>
    <xf numFmtId="0" fontId="4" fillId="3" borderId="3" xfId="0" applyFont="true" applyFill="true" applyBorder="true" applyAlignment="true">
      <alignment horizontal="center" vertical="center"/>
    </xf>
    <xf numFmtId="0" fontId="4" fillId="3" borderId="1" xfId="0" applyFont="true" applyFill="true" applyBorder="true" applyAlignment="true">
      <alignment horizontal="center" vertical="center"/>
    </xf>
    <xf numFmtId="0" fontId="5" fillId="3" borderId="1" xfId="0" applyFont="true" applyFill="true" applyBorder="true" applyAlignment="true">
      <alignment horizontal="center" vertical="center"/>
    </xf>
    <xf numFmtId="0" fontId="3" fillId="4" borderId="1" xfId="0" applyFont="true" applyFill="true" applyBorder="true" applyAlignment="true">
      <alignment horizontal="center" vertical="center" wrapText="true"/>
    </xf>
    <xf numFmtId="176" fontId="3" fillId="4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5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176" fontId="4" fillId="3" borderId="1" xfId="0" applyNumberFormat="true" applyFont="true" applyFill="true" applyBorder="true" applyAlignment="true">
      <alignment horizontal="center" vertical="center" wrapText="true"/>
    </xf>
    <xf numFmtId="177" fontId="4" fillId="3" borderId="1" xfId="0" applyNumberFormat="true" applyFont="true" applyFill="true" applyBorder="true" applyAlignment="true">
      <alignment horizontal="center" vertical="center" wrapText="true"/>
    </xf>
    <xf numFmtId="176" fontId="1" fillId="3" borderId="1" xfId="0" applyNumberFormat="true" applyFont="true" applyFill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/>
    </xf>
    <xf numFmtId="176" fontId="1" fillId="0" borderId="0" xfId="0" applyNumberFormat="true" applyFont="true" applyAlignment="true">
      <alignment horizontal="center" vertical="center" wrapText="true"/>
    </xf>
    <xf numFmtId="43" fontId="1" fillId="0" borderId="0" xfId="0" applyNumberFormat="true" applyFont="true" applyAlignment="true">
      <alignment horizontal="center" vertical="center"/>
    </xf>
    <xf numFmtId="0" fontId="1" fillId="0" borderId="0" xfId="0" applyFo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4"/>
  <sheetViews>
    <sheetView tabSelected="1" zoomScale="85" zoomScaleNormal="85" workbookViewId="0">
      <selection activeCell="A1" sqref="A1:P1"/>
    </sheetView>
  </sheetViews>
  <sheetFormatPr defaultColWidth="9" defaultRowHeight="28" customHeight="true"/>
  <cols>
    <col min="1" max="1" width="6.125" style="1" customWidth="true"/>
    <col min="2" max="2" width="26" style="1" customWidth="true"/>
    <col min="3" max="3" width="25.5" style="5" customWidth="true"/>
    <col min="4" max="4" width="11.25" style="1"/>
    <col min="5" max="5" width="16.25" style="1"/>
    <col min="6" max="6" width="12.875" style="1" customWidth="true"/>
    <col min="7" max="7" width="10.75" style="1" customWidth="true"/>
    <col min="8" max="8" width="12.5" style="1" customWidth="true"/>
    <col min="9" max="10" width="11.25" style="1"/>
    <col min="11" max="11" width="10.5" style="2" customWidth="true"/>
    <col min="12" max="12" width="9.75" style="2" customWidth="true"/>
    <col min="13" max="13" width="14.75" style="6"/>
    <col min="14" max="14" width="13.875" style="6"/>
    <col min="15" max="15" width="20.75" style="6" customWidth="true"/>
    <col min="16" max="16" width="20.875" style="1" customWidth="true"/>
    <col min="17" max="17" width="9" style="7"/>
    <col min="18" max="27" width="9" style="1"/>
  </cols>
  <sheetData>
    <row r="1" s="1" customFormat="true" ht="56" customHeight="true" spans="1:17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31"/>
    </row>
    <row r="2" s="1" customFormat="true" ht="38" customHeight="true" spans="1:1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9" t="s">
        <v>11</v>
      </c>
      <c r="L2" s="19" t="s">
        <v>12</v>
      </c>
      <c r="M2" s="20" t="s">
        <v>13</v>
      </c>
      <c r="N2" s="10" t="s">
        <v>14</v>
      </c>
      <c r="O2" s="10" t="s">
        <v>15</v>
      </c>
      <c r="P2" s="10" t="s">
        <v>16</v>
      </c>
      <c r="Q2" s="31"/>
    </row>
    <row r="3" s="2" customFormat="true" customHeight="true" spans="1:16">
      <c r="A3" s="11">
        <v>1</v>
      </c>
      <c r="B3" s="12" t="s">
        <v>17</v>
      </c>
      <c r="C3" s="12" t="s">
        <v>18</v>
      </c>
      <c r="D3" s="11" t="s">
        <v>19</v>
      </c>
      <c r="E3" s="12" t="s">
        <v>20</v>
      </c>
      <c r="F3" s="11">
        <v>40</v>
      </c>
      <c r="G3" s="11">
        <v>50</v>
      </c>
      <c r="H3" s="11">
        <v>50</v>
      </c>
      <c r="I3" s="11">
        <v>69</v>
      </c>
      <c r="J3" s="11">
        <v>0</v>
      </c>
      <c r="K3" s="11" t="s">
        <v>21</v>
      </c>
      <c r="L3" s="11" t="s">
        <v>21</v>
      </c>
      <c r="M3" s="11">
        <v>69000</v>
      </c>
      <c r="N3" s="11">
        <v>0</v>
      </c>
      <c r="O3" s="21" t="s">
        <v>22</v>
      </c>
      <c r="P3" s="22"/>
    </row>
    <row r="4" s="2" customFormat="true" customHeight="true" spans="1:16">
      <c r="A4" s="11">
        <v>2</v>
      </c>
      <c r="B4" s="12" t="s">
        <v>17</v>
      </c>
      <c r="C4" s="12" t="s">
        <v>18</v>
      </c>
      <c r="D4" s="11" t="s">
        <v>19</v>
      </c>
      <c r="E4" s="12" t="s">
        <v>23</v>
      </c>
      <c r="F4" s="11">
        <v>40</v>
      </c>
      <c r="G4" s="11">
        <v>50</v>
      </c>
      <c r="H4" s="11">
        <v>50</v>
      </c>
      <c r="I4" s="11">
        <v>69</v>
      </c>
      <c r="J4" s="11">
        <v>0</v>
      </c>
      <c r="K4" s="11" t="s">
        <v>21</v>
      </c>
      <c r="L4" s="11" t="s">
        <v>21</v>
      </c>
      <c r="M4" s="11">
        <v>69000</v>
      </c>
      <c r="N4" s="11">
        <v>0</v>
      </c>
      <c r="O4" s="21" t="s">
        <v>22</v>
      </c>
      <c r="P4" s="22"/>
    </row>
    <row r="5" s="3" customFormat="true" customHeight="true" spans="1:16">
      <c r="A5" s="11">
        <v>3</v>
      </c>
      <c r="B5" s="12" t="s">
        <v>17</v>
      </c>
      <c r="C5" s="12" t="s">
        <v>18</v>
      </c>
      <c r="D5" s="11" t="s">
        <v>19</v>
      </c>
      <c r="E5" s="12" t="s">
        <v>24</v>
      </c>
      <c r="F5" s="11">
        <v>40</v>
      </c>
      <c r="G5" s="11">
        <v>50</v>
      </c>
      <c r="H5" s="11">
        <v>50</v>
      </c>
      <c r="I5" s="11">
        <v>69</v>
      </c>
      <c r="J5" s="11">
        <v>0</v>
      </c>
      <c r="K5" s="11" t="s">
        <v>21</v>
      </c>
      <c r="L5" s="11" t="s">
        <v>21</v>
      </c>
      <c r="M5" s="11">
        <v>69000</v>
      </c>
      <c r="N5" s="11">
        <v>0</v>
      </c>
      <c r="O5" s="21" t="s">
        <v>22</v>
      </c>
      <c r="P5" s="22"/>
    </row>
    <row r="6" s="3" customFormat="true" customHeight="true" spans="1:16">
      <c r="A6" s="11">
        <v>4</v>
      </c>
      <c r="B6" s="12" t="s">
        <v>17</v>
      </c>
      <c r="C6" s="12" t="s">
        <v>18</v>
      </c>
      <c r="D6" s="11" t="s">
        <v>19</v>
      </c>
      <c r="E6" s="12" t="s">
        <v>25</v>
      </c>
      <c r="F6" s="11">
        <v>40</v>
      </c>
      <c r="G6" s="11">
        <v>50</v>
      </c>
      <c r="H6" s="11">
        <v>50</v>
      </c>
      <c r="I6" s="11">
        <v>69</v>
      </c>
      <c r="J6" s="11">
        <v>0</v>
      </c>
      <c r="K6" s="11" t="s">
        <v>21</v>
      </c>
      <c r="L6" s="11" t="s">
        <v>21</v>
      </c>
      <c r="M6" s="11">
        <v>69000</v>
      </c>
      <c r="N6" s="11">
        <v>0</v>
      </c>
      <c r="O6" s="21" t="s">
        <v>22</v>
      </c>
      <c r="P6" s="22"/>
    </row>
    <row r="7" s="3" customFormat="true" customHeight="true" spans="1:16">
      <c r="A7" s="11">
        <v>5</v>
      </c>
      <c r="B7" s="12" t="s">
        <v>17</v>
      </c>
      <c r="C7" s="12" t="s">
        <v>18</v>
      </c>
      <c r="D7" s="11" t="s">
        <v>19</v>
      </c>
      <c r="E7" s="12" t="s">
        <v>26</v>
      </c>
      <c r="F7" s="11">
        <v>40</v>
      </c>
      <c r="G7" s="11">
        <v>50</v>
      </c>
      <c r="H7" s="11">
        <v>50</v>
      </c>
      <c r="I7" s="11">
        <v>69</v>
      </c>
      <c r="J7" s="11">
        <v>0</v>
      </c>
      <c r="K7" s="11" t="s">
        <v>21</v>
      </c>
      <c r="L7" s="11" t="s">
        <v>21</v>
      </c>
      <c r="M7" s="11">
        <v>69000</v>
      </c>
      <c r="N7" s="11">
        <v>0</v>
      </c>
      <c r="O7" s="21" t="s">
        <v>22</v>
      </c>
      <c r="P7" s="22"/>
    </row>
    <row r="8" s="2" customFormat="true" customHeight="true" spans="1:16">
      <c r="A8" s="11">
        <v>6</v>
      </c>
      <c r="B8" s="13" t="s">
        <v>27</v>
      </c>
      <c r="C8" s="12" t="s">
        <v>28</v>
      </c>
      <c r="D8" s="11" t="s">
        <v>29</v>
      </c>
      <c r="E8" s="13" t="s">
        <v>30</v>
      </c>
      <c r="F8" s="11">
        <v>36</v>
      </c>
      <c r="G8" s="11">
        <v>50</v>
      </c>
      <c r="H8" s="11">
        <v>50</v>
      </c>
      <c r="I8" s="11">
        <v>69</v>
      </c>
      <c r="J8" s="11">
        <v>0</v>
      </c>
      <c r="K8" s="11" t="s">
        <v>21</v>
      </c>
      <c r="L8" s="11" t="s">
        <v>21</v>
      </c>
      <c r="M8" s="11">
        <v>62100</v>
      </c>
      <c r="N8" s="11">
        <v>0</v>
      </c>
      <c r="O8" s="21" t="s">
        <v>22</v>
      </c>
      <c r="P8" s="22"/>
    </row>
    <row r="9" s="2" customFormat="true" customHeight="true" spans="1:16">
      <c r="A9" s="11">
        <v>7</v>
      </c>
      <c r="B9" s="13" t="s">
        <v>27</v>
      </c>
      <c r="C9" s="12" t="s">
        <v>28</v>
      </c>
      <c r="D9" s="11" t="s">
        <v>29</v>
      </c>
      <c r="E9" s="13" t="s">
        <v>31</v>
      </c>
      <c r="F9" s="11">
        <v>36</v>
      </c>
      <c r="G9" s="11">
        <v>50</v>
      </c>
      <c r="H9" s="11">
        <v>50</v>
      </c>
      <c r="I9" s="11">
        <v>69</v>
      </c>
      <c r="J9" s="11">
        <v>0</v>
      </c>
      <c r="K9" s="11" t="s">
        <v>21</v>
      </c>
      <c r="L9" s="11" t="s">
        <v>21</v>
      </c>
      <c r="M9" s="11">
        <v>62100</v>
      </c>
      <c r="N9" s="11">
        <v>0</v>
      </c>
      <c r="O9" s="21" t="s">
        <v>22</v>
      </c>
      <c r="P9" s="22"/>
    </row>
    <row r="10" s="2" customFormat="true" customHeight="true" spans="1:16">
      <c r="A10" s="11">
        <v>8</v>
      </c>
      <c r="B10" s="13" t="s">
        <v>27</v>
      </c>
      <c r="C10" s="12" t="s">
        <v>28</v>
      </c>
      <c r="D10" s="11" t="s">
        <v>29</v>
      </c>
      <c r="E10" s="13" t="s">
        <v>32</v>
      </c>
      <c r="F10" s="11">
        <v>36</v>
      </c>
      <c r="G10" s="11">
        <v>50</v>
      </c>
      <c r="H10" s="11">
        <v>43</v>
      </c>
      <c r="I10" s="11">
        <v>69</v>
      </c>
      <c r="J10" s="11">
        <v>2859</v>
      </c>
      <c r="K10" s="11">
        <f>F10*J10</f>
        <v>102924</v>
      </c>
      <c r="L10" s="11">
        <v>62100</v>
      </c>
      <c r="M10" s="11">
        <v>40824</v>
      </c>
      <c r="N10" s="11">
        <v>0</v>
      </c>
      <c r="O10" s="21" t="s">
        <v>33</v>
      </c>
      <c r="P10" s="22"/>
    </row>
    <row r="11" s="2" customFormat="true" customHeight="true" spans="1:16">
      <c r="A11" s="11">
        <v>9</v>
      </c>
      <c r="B11" s="13" t="s">
        <v>27</v>
      </c>
      <c r="C11" s="12" t="s">
        <v>28</v>
      </c>
      <c r="D11" s="11" t="s">
        <v>29</v>
      </c>
      <c r="E11" s="13" t="s">
        <v>34</v>
      </c>
      <c r="F11" s="11">
        <v>36</v>
      </c>
      <c r="G11" s="11">
        <v>50</v>
      </c>
      <c r="H11" s="11">
        <v>43</v>
      </c>
      <c r="I11" s="11">
        <v>69</v>
      </c>
      <c r="J11" s="11">
        <v>2861</v>
      </c>
      <c r="K11" s="11">
        <f>F11*J11</f>
        <v>102996</v>
      </c>
      <c r="L11" s="11">
        <v>62100</v>
      </c>
      <c r="M11" s="11">
        <v>40896</v>
      </c>
      <c r="N11" s="11">
        <v>0</v>
      </c>
      <c r="O11" s="21" t="s">
        <v>33</v>
      </c>
      <c r="P11" s="22"/>
    </row>
    <row r="12" s="2" customFormat="true" customHeight="true" spans="1:16">
      <c r="A12" s="11">
        <v>10</v>
      </c>
      <c r="B12" s="13" t="s">
        <v>35</v>
      </c>
      <c r="C12" s="12" t="s">
        <v>36</v>
      </c>
      <c r="D12" s="12">
        <v>743232064</v>
      </c>
      <c r="E12" s="13" t="s">
        <v>37</v>
      </c>
      <c r="F12" s="11">
        <v>49.8</v>
      </c>
      <c r="G12" s="11">
        <v>50</v>
      </c>
      <c r="H12" s="11">
        <v>50</v>
      </c>
      <c r="I12" s="11">
        <v>50</v>
      </c>
      <c r="J12" s="11">
        <v>0</v>
      </c>
      <c r="K12" s="11" t="s">
        <v>21</v>
      </c>
      <c r="L12" s="11" t="s">
        <v>21</v>
      </c>
      <c r="M12" s="11">
        <f t="shared" ref="M12:M17" si="0">F12*H12*I12*0.5</f>
        <v>62250</v>
      </c>
      <c r="N12" s="11">
        <v>0</v>
      </c>
      <c r="O12" s="21" t="s">
        <v>22</v>
      </c>
      <c r="P12" s="22"/>
    </row>
    <row r="13" s="2" customFormat="true" customHeight="true" spans="1:16">
      <c r="A13" s="11">
        <v>11</v>
      </c>
      <c r="B13" s="13" t="s">
        <v>35</v>
      </c>
      <c r="C13" s="12" t="s">
        <v>36</v>
      </c>
      <c r="D13" s="12">
        <v>743232064</v>
      </c>
      <c r="E13" s="13" t="s">
        <v>38</v>
      </c>
      <c r="F13" s="11">
        <v>49.8</v>
      </c>
      <c r="G13" s="11">
        <v>25</v>
      </c>
      <c r="H13" s="11">
        <v>25</v>
      </c>
      <c r="I13" s="11">
        <v>50</v>
      </c>
      <c r="J13" s="11">
        <v>0</v>
      </c>
      <c r="K13" s="11" t="s">
        <v>21</v>
      </c>
      <c r="L13" s="11" t="s">
        <v>21</v>
      </c>
      <c r="M13" s="11">
        <f t="shared" si="0"/>
        <v>31125</v>
      </c>
      <c r="N13" s="11">
        <v>0</v>
      </c>
      <c r="O13" s="21" t="s">
        <v>22</v>
      </c>
      <c r="P13" s="22"/>
    </row>
    <row r="14" s="3" customFormat="true" customHeight="true" spans="1:16">
      <c r="A14" s="11">
        <v>12</v>
      </c>
      <c r="B14" s="13" t="s">
        <v>35</v>
      </c>
      <c r="C14" s="12" t="s">
        <v>36</v>
      </c>
      <c r="D14" s="12">
        <v>743232064</v>
      </c>
      <c r="E14" s="13" t="s">
        <v>39</v>
      </c>
      <c r="F14" s="11">
        <v>49.8</v>
      </c>
      <c r="G14" s="11">
        <v>35</v>
      </c>
      <c r="H14" s="11">
        <v>35</v>
      </c>
      <c r="I14" s="11">
        <v>50</v>
      </c>
      <c r="J14" s="11">
        <v>0</v>
      </c>
      <c r="K14" s="11" t="s">
        <v>21</v>
      </c>
      <c r="L14" s="11" t="s">
        <v>21</v>
      </c>
      <c r="M14" s="11">
        <f t="shared" si="0"/>
        <v>43575</v>
      </c>
      <c r="N14" s="11">
        <v>0</v>
      </c>
      <c r="O14" s="21" t="s">
        <v>22</v>
      </c>
      <c r="P14" s="22"/>
    </row>
    <row r="15" s="3" customFormat="true" customHeight="true" spans="1:16">
      <c r="A15" s="11">
        <v>13</v>
      </c>
      <c r="B15" s="13" t="s">
        <v>35</v>
      </c>
      <c r="C15" s="12" t="s">
        <v>36</v>
      </c>
      <c r="D15" s="12">
        <v>743232064</v>
      </c>
      <c r="E15" s="13" t="s">
        <v>40</v>
      </c>
      <c r="F15" s="11">
        <v>49.8</v>
      </c>
      <c r="G15" s="11">
        <v>48</v>
      </c>
      <c r="H15" s="11">
        <v>48</v>
      </c>
      <c r="I15" s="11">
        <v>50</v>
      </c>
      <c r="J15" s="11">
        <v>0</v>
      </c>
      <c r="K15" s="11" t="s">
        <v>21</v>
      </c>
      <c r="L15" s="11" t="s">
        <v>21</v>
      </c>
      <c r="M15" s="11">
        <f t="shared" si="0"/>
        <v>59760</v>
      </c>
      <c r="N15" s="11">
        <v>0</v>
      </c>
      <c r="O15" s="21" t="s">
        <v>22</v>
      </c>
      <c r="P15" s="22"/>
    </row>
    <row r="16" s="3" customFormat="true" customHeight="true" spans="1:16">
      <c r="A16" s="11">
        <v>14</v>
      </c>
      <c r="B16" s="13" t="s">
        <v>35</v>
      </c>
      <c r="C16" s="12" t="s">
        <v>36</v>
      </c>
      <c r="D16" s="12">
        <v>743232064</v>
      </c>
      <c r="E16" s="13" t="s">
        <v>41</v>
      </c>
      <c r="F16" s="11">
        <v>49.8</v>
      </c>
      <c r="G16" s="11">
        <v>50</v>
      </c>
      <c r="H16" s="11">
        <v>50</v>
      </c>
      <c r="I16" s="11">
        <v>50</v>
      </c>
      <c r="J16" s="11">
        <v>0</v>
      </c>
      <c r="K16" s="11" t="s">
        <v>21</v>
      </c>
      <c r="L16" s="11" t="s">
        <v>21</v>
      </c>
      <c r="M16" s="11">
        <f t="shared" si="0"/>
        <v>62250</v>
      </c>
      <c r="N16" s="11">
        <v>0</v>
      </c>
      <c r="O16" s="21" t="s">
        <v>22</v>
      </c>
      <c r="P16" s="22"/>
    </row>
    <row r="17" s="3" customFormat="true" customHeight="true" spans="1:16">
      <c r="A17" s="11">
        <v>15</v>
      </c>
      <c r="B17" s="13" t="s">
        <v>35</v>
      </c>
      <c r="C17" s="12" t="s">
        <v>36</v>
      </c>
      <c r="D17" s="12">
        <v>743232064</v>
      </c>
      <c r="E17" s="13" t="s">
        <v>42</v>
      </c>
      <c r="F17" s="11">
        <v>49.8</v>
      </c>
      <c r="G17" s="11">
        <v>39</v>
      </c>
      <c r="H17" s="11">
        <v>39</v>
      </c>
      <c r="I17" s="11">
        <v>50</v>
      </c>
      <c r="J17" s="11">
        <v>0</v>
      </c>
      <c r="K17" s="11" t="s">
        <v>21</v>
      </c>
      <c r="L17" s="11" t="s">
        <v>21</v>
      </c>
      <c r="M17" s="11">
        <f t="shared" si="0"/>
        <v>48555</v>
      </c>
      <c r="N17" s="11">
        <v>0</v>
      </c>
      <c r="O17" s="21" t="s">
        <v>22</v>
      </c>
      <c r="P17" s="22"/>
    </row>
    <row r="18" s="2" customFormat="true" customHeight="true" spans="1:16">
      <c r="A18" s="11">
        <v>16</v>
      </c>
      <c r="B18" s="14" t="s">
        <v>43</v>
      </c>
      <c r="C18" s="14" t="s">
        <v>44</v>
      </c>
      <c r="D18" s="14" t="s">
        <v>45</v>
      </c>
      <c r="E18" s="14" t="s">
        <v>46</v>
      </c>
      <c r="F18" s="11">
        <v>40</v>
      </c>
      <c r="G18" s="11">
        <v>50</v>
      </c>
      <c r="H18" s="11">
        <v>37</v>
      </c>
      <c r="I18" s="11">
        <v>50</v>
      </c>
      <c r="J18" s="11">
        <v>1713</v>
      </c>
      <c r="K18" s="11">
        <f t="shared" ref="K18:K27" si="1">F18*J18</f>
        <v>68520</v>
      </c>
      <c r="L18" s="11">
        <v>50000</v>
      </c>
      <c r="M18" s="11">
        <v>18520</v>
      </c>
      <c r="N18" s="11">
        <v>500</v>
      </c>
      <c r="O18" s="21" t="s">
        <v>33</v>
      </c>
      <c r="P18" s="22"/>
    </row>
    <row r="19" s="4" customFormat="true" customHeight="true" spans="1:26">
      <c r="A19" s="11">
        <v>17</v>
      </c>
      <c r="B19" s="14" t="s">
        <v>43</v>
      </c>
      <c r="C19" s="14" t="s">
        <v>44</v>
      </c>
      <c r="D19" s="14" t="s">
        <v>45</v>
      </c>
      <c r="E19" s="14" t="s">
        <v>47</v>
      </c>
      <c r="F19" s="11">
        <v>40</v>
      </c>
      <c r="G19" s="11">
        <v>50</v>
      </c>
      <c r="H19" s="11">
        <v>31</v>
      </c>
      <c r="I19" s="11">
        <v>50</v>
      </c>
      <c r="J19" s="11">
        <v>1375</v>
      </c>
      <c r="K19" s="11">
        <f t="shared" si="1"/>
        <v>55000</v>
      </c>
      <c r="L19" s="11">
        <v>0</v>
      </c>
      <c r="M19" s="11">
        <v>55000</v>
      </c>
      <c r="N19" s="11">
        <v>500</v>
      </c>
      <c r="O19" s="21" t="s">
        <v>33</v>
      </c>
      <c r="P19" s="23"/>
      <c r="Q19" s="7"/>
      <c r="R19" s="1"/>
      <c r="S19" s="1"/>
      <c r="T19" s="1"/>
      <c r="U19" s="1"/>
      <c r="V19" s="1"/>
      <c r="W19" s="1"/>
      <c r="X19" s="1"/>
      <c r="Y19" s="1"/>
      <c r="Z19" s="1"/>
    </row>
    <row r="20" s="4" customFormat="true" customHeight="true" spans="1:26">
      <c r="A20" s="11">
        <v>18</v>
      </c>
      <c r="B20" s="14" t="s">
        <v>43</v>
      </c>
      <c r="C20" s="14" t="s">
        <v>44</v>
      </c>
      <c r="D20" s="14" t="s">
        <v>45</v>
      </c>
      <c r="E20" s="14" t="s">
        <v>48</v>
      </c>
      <c r="F20" s="11">
        <v>40</v>
      </c>
      <c r="G20" s="11">
        <v>50</v>
      </c>
      <c r="H20" s="11">
        <v>41</v>
      </c>
      <c r="I20" s="11">
        <v>51</v>
      </c>
      <c r="J20" s="11">
        <v>1887</v>
      </c>
      <c r="K20" s="11">
        <f t="shared" si="1"/>
        <v>75480</v>
      </c>
      <c r="L20" s="11">
        <v>51000</v>
      </c>
      <c r="M20" s="11">
        <v>24480</v>
      </c>
      <c r="N20" s="11">
        <v>0</v>
      </c>
      <c r="O20" s="21" t="s">
        <v>33</v>
      </c>
      <c r="P20" s="23"/>
      <c r="Q20" s="7"/>
      <c r="R20" s="1"/>
      <c r="S20" s="1"/>
      <c r="T20" s="1"/>
      <c r="U20" s="1"/>
      <c r="V20" s="1"/>
      <c r="W20" s="1"/>
      <c r="X20" s="1"/>
      <c r="Y20" s="1"/>
      <c r="Z20" s="1"/>
    </row>
    <row r="21" s="4" customFormat="true" customHeight="true" spans="1:26">
      <c r="A21" s="11">
        <v>19</v>
      </c>
      <c r="B21" s="14" t="s">
        <v>43</v>
      </c>
      <c r="C21" s="14" t="s">
        <v>44</v>
      </c>
      <c r="D21" s="14" t="s">
        <v>45</v>
      </c>
      <c r="E21" s="14" t="s">
        <v>49</v>
      </c>
      <c r="F21" s="11">
        <v>40</v>
      </c>
      <c r="G21" s="11">
        <v>50</v>
      </c>
      <c r="H21" s="11">
        <v>28</v>
      </c>
      <c r="I21" s="11">
        <v>51</v>
      </c>
      <c r="J21" s="11">
        <v>1279</v>
      </c>
      <c r="K21" s="11">
        <f t="shared" si="1"/>
        <v>51160</v>
      </c>
      <c r="L21" s="11">
        <v>51000</v>
      </c>
      <c r="M21" s="11">
        <v>160</v>
      </c>
      <c r="N21" s="11">
        <v>0</v>
      </c>
      <c r="O21" s="21" t="s">
        <v>33</v>
      </c>
      <c r="P21" s="23"/>
      <c r="Q21" s="7"/>
      <c r="R21" s="1"/>
      <c r="S21" s="1"/>
      <c r="T21" s="1"/>
      <c r="U21" s="1"/>
      <c r="V21" s="1"/>
      <c r="W21" s="1"/>
      <c r="X21" s="1"/>
      <c r="Y21" s="1"/>
      <c r="Z21" s="1"/>
    </row>
    <row r="22" s="4" customFormat="true" customHeight="true" spans="1:26">
      <c r="A22" s="11">
        <v>20</v>
      </c>
      <c r="B22" s="14" t="s">
        <v>43</v>
      </c>
      <c r="C22" s="14" t="s">
        <v>44</v>
      </c>
      <c r="D22" s="14" t="s">
        <v>45</v>
      </c>
      <c r="E22" s="14" t="s">
        <v>50</v>
      </c>
      <c r="F22" s="11">
        <v>40</v>
      </c>
      <c r="G22" s="11">
        <v>36</v>
      </c>
      <c r="H22" s="11">
        <v>22</v>
      </c>
      <c r="I22" s="11">
        <v>51</v>
      </c>
      <c r="J22" s="11">
        <v>1030</v>
      </c>
      <c r="K22" s="11">
        <f t="shared" si="1"/>
        <v>41200</v>
      </c>
      <c r="L22" s="11">
        <v>36720</v>
      </c>
      <c r="M22" s="11">
        <v>4480</v>
      </c>
      <c r="N22" s="11">
        <v>0</v>
      </c>
      <c r="O22" s="21" t="s">
        <v>33</v>
      </c>
      <c r="P22" s="23"/>
      <c r="Q22" s="7"/>
      <c r="R22" s="1"/>
      <c r="S22" s="1"/>
      <c r="T22" s="1"/>
      <c r="U22" s="1"/>
      <c r="V22" s="1"/>
      <c r="W22" s="1"/>
      <c r="X22" s="1"/>
      <c r="Y22" s="1"/>
      <c r="Z22" s="1"/>
    </row>
    <row r="23" s="4" customFormat="true" customHeight="true" spans="1:26">
      <c r="A23" s="11">
        <v>21</v>
      </c>
      <c r="B23" s="14" t="s">
        <v>43</v>
      </c>
      <c r="C23" s="14" t="s">
        <v>44</v>
      </c>
      <c r="D23" s="14" t="s">
        <v>45</v>
      </c>
      <c r="E23" s="14" t="s">
        <v>51</v>
      </c>
      <c r="F23" s="11">
        <v>40</v>
      </c>
      <c r="G23" s="11">
        <v>50</v>
      </c>
      <c r="H23" s="11">
        <v>36</v>
      </c>
      <c r="I23" s="11">
        <v>50</v>
      </c>
      <c r="J23" s="11">
        <v>1446</v>
      </c>
      <c r="K23" s="11">
        <f t="shared" si="1"/>
        <v>57840</v>
      </c>
      <c r="L23" s="11">
        <v>50000</v>
      </c>
      <c r="M23" s="11">
        <v>7840</v>
      </c>
      <c r="N23" s="11">
        <v>0</v>
      </c>
      <c r="O23" s="21" t="s">
        <v>33</v>
      </c>
      <c r="P23" s="23"/>
      <c r="Q23" s="7"/>
      <c r="R23" s="1"/>
      <c r="S23" s="1"/>
      <c r="T23" s="1"/>
      <c r="U23" s="1"/>
      <c r="V23" s="1"/>
      <c r="W23" s="1"/>
      <c r="X23" s="1"/>
      <c r="Y23" s="1"/>
      <c r="Z23" s="1"/>
    </row>
    <row r="24" s="4" customFormat="true" customHeight="true" spans="1:26">
      <c r="A24" s="11">
        <v>22</v>
      </c>
      <c r="B24" s="14" t="s">
        <v>43</v>
      </c>
      <c r="C24" s="14" t="s">
        <v>44</v>
      </c>
      <c r="D24" s="14" t="s">
        <v>45</v>
      </c>
      <c r="E24" s="14" t="s">
        <v>52</v>
      </c>
      <c r="F24" s="11">
        <v>40</v>
      </c>
      <c r="G24" s="11">
        <v>41</v>
      </c>
      <c r="H24" s="11">
        <v>20</v>
      </c>
      <c r="I24" s="11">
        <v>50</v>
      </c>
      <c r="J24" s="11">
        <v>905</v>
      </c>
      <c r="K24" s="11">
        <f t="shared" si="1"/>
        <v>36200</v>
      </c>
      <c r="L24" s="11">
        <v>41000</v>
      </c>
      <c r="M24" s="11">
        <v>-4800</v>
      </c>
      <c r="N24" s="11">
        <v>0</v>
      </c>
      <c r="O24" s="21" t="s">
        <v>33</v>
      </c>
      <c r="P24" s="23"/>
      <c r="Q24" s="7"/>
      <c r="R24" s="1"/>
      <c r="S24" s="1"/>
      <c r="T24" s="1"/>
      <c r="U24" s="1"/>
      <c r="V24" s="1"/>
      <c r="W24" s="1"/>
      <c r="X24" s="1"/>
      <c r="Y24" s="1"/>
      <c r="Z24" s="1"/>
    </row>
    <row r="25" s="4" customFormat="true" customHeight="true" spans="1:26">
      <c r="A25" s="11">
        <v>23</v>
      </c>
      <c r="B25" s="14" t="s">
        <v>43</v>
      </c>
      <c r="C25" s="14" t="s">
        <v>44</v>
      </c>
      <c r="D25" s="14" t="s">
        <v>45</v>
      </c>
      <c r="E25" s="14" t="s">
        <v>53</v>
      </c>
      <c r="F25" s="11">
        <v>40</v>
      </c>
      <c r="G25" s="11">
        <v>50</v>
      </c>
      <c r="H25" s="11">
        <v>37</v>
      </c>
      <c r="I25" s="11">
        <v>50</v>
      </c>
      <c r="J25" s="11">
        <v>1712</v>
      </c>
      <c r="K25" s="11">
        <f t="shared" si="1"/>
        <v>68480</v>
      </c>
      <c r="L25" s="11">
        <v>50000</v>
      </c>
      <c r="M25" s="11">
        <v>18480</v>
      </c>
      <c r="N25" s="11">
        <v>0</v>
      </c>
      <c r="O25" s="21" t="s">
        <v>33</v>
      </c>
      <c r="P25" s="23"/>
      <c r="Q25" s="7"/>
      <c r="R25" s="1"/>
      <c r="S25" s="1"/>
      <c r="T25" s="1"/>
      <c r="U25" s="1"/>
      <c r="V25" s="1"/>
      <c r="W25" s="1"/>
      <c r="X25" s="1"/>
      <c r="Y25" s="1"/>
      <c r="Z25" s="1"/>
    </row>
    <row r="26" s="4" customFormat="true" customHeight="true" spans="1:26">
      <c r="A26" s="11">
        <v>24</v>
      </c>
      <c r="B26" s="14" t="s">
        <v>43</v>
      </c>
      <c r="C26" s="14" t="s">
        <v>44</v>
      </c>
      <c r="D26" s="14" t="s">
        <v>45</v>
      </c>
      <c r="E26" s="14" t="s">
        <v>54</v>
      </c>
      <c r="F26" s="11">
        <v>40</v>
      </c>
      <c r="G26" s="11">
        <v>35</v>
      </c>
      <c r="H26" s="11">
        <v>30</v>
      </c>
      <c r="I26" s="11">
        <v>51</v>
      </c>
      <c r="J26" s="11">
        <v>1448</v>
      </c>
      <c r="K26" s="11">
        <f t="shared" si="1"/>
        <v>57920</v>
      </c>
      <c r="L26" s="11">
        <f>35*51*40/2</f>
        <v>35700</v>
      </c>
      <c r="M26" s="11">
        <v>22220</v>
      </c>
      <c r="N26" s="11">
        <v>0</v>
      </c>
      <c r="O26" s="21" t="s">
        <v>33</v>
      </c>
      <c r="P26" s="23"/>
      <c r="Q26" s="7"/>
      <c r="R26" s="1"/>
      <c r="S26" s="1"/>
      <c r="T26" s="1"/>
      <c r="U26" s="1"/>
      <c r="V26" s="1"/>
      <c r="W26" s="1"/>
      <c r="X26" s="1"/>
      <c r="Y26" s="1"/>
      <c r="Z26" s="1"/>
    </row>
    <row r="27" s="4" customFormat="true" customHeight="true" spans="1:26">
      <c r="A27" s="11">
        <v>25</v>
      </c>
      <c r="B27" s="14" t="s">
        <v>43</v>
      </c>
      <c r="C27" s="14" t="s">
        <v>44</v>
      </c>
      <c r="D27" s="14" t="s">
        <v>45</v>
      </c>
      <c r="E27" s="14" t="s">
        <v>55</v>
      </c>
      <c r="F27" s="11">
        <v>40</v>
      </c>
      <c r="G27" s="11">
        <v>39</v>
      </c>
      <c r="H27" s="11">
        <v>31</v>
      </c>
      <c r="I27" s="11">
        <v>51</v>
      </c>
      <c r="J27" s="11">
        <v>1436</v>
      </c>
      <c r="K27" s="11">
        <f t="shared" si="1"/>
        <v>57440</v>
      </c>
      <c r="L27" s="11">
        <f>39*51*40/2</f>
        <v>39780</v>
      </c>
      <c r="M27" s="11">
        <v>17660</v>
      </c>
      <c r="N27" s="11">
        <v>500</v>
      </c>
      <c r="O27" s="21" t="s">
        <v>33</v>
      </c>
      <c r="P27" s="23"/>
      <c r="Q27" s="7"/>
      <c r="R27" s="1"/>
      <c r="S27" s="1"/>
      <c r="T27" s="1"/>
      <c r="U27" s="1"/>
      <c r="V27" s="1"/>
      <c r="W27" s="1"/>
      <c r="X27" s="1"/>
      <c r="Y27" s="1"/>
      <c r="Z27" s="1"/>
    </row>
    <row r="28" s="4" customFormat="true" customHeight="true" spans="1:26">
      <c r="A28" s="11">
        <v>26</v>
      </c>
      <c r="B28" s="14" t="s">
        <v>43</v>
      </c>
      <c r="C28" s="14" t="s">
        <v>44</v>
      </c>
      <c r="D28" s="14" t="s">
        <v>45</v>
      </c>
      <c r="E28" s="14" t="s">
        <v>56</v>
      </c>
      <c r="F28" s="11">
        <v>40</v>
      </c>
      <c r="G28" s="11">
        <v>50</v>
      </c>
      <c r="H28" s="11">
        <v>31</v>
      </c>
      <c r="I28" s="11">
        <v>50</v>
      </c>
      <c r="J28" s="11">
        <v>1426</v>
      </c>
      <c r="K28" s="11">
        <f>M28+L28</f>
        <v>57040</v>
      </c>
      <c r="L28" s="11">
        <v>50000</v>
      </c>
      <c r="M28" s="11">
        <v>7040</v>
      </c>
      <c r="N28" s="11">
        <v>0</v>
      </c>
      <c r="O28" s="21" t="s">
        <v>33</v>
      </c>
      <c r="P28" s="23"/>
      <c r="Q28" s="7"/>
      <c r="R28" s="1"/>
      <c r="S28" s="1"/>
      <c r="T28" s="1"/>
      <c r="U28" s="1"/>
      <c r="V28" s="1"/>
      <c r="W28" s="1"/>
      <c r="X28" s="1"/>
      <c r="Y28" s="1"/>
      <c r="Z28" s="1"/>
    </row>
    <row r="29" s="4" customFormat="true" customHeight="true" spans="1:26">
      <c r="A29" s="11">
        <v>27</v>
      </c>
      <c r="B29" s="14" t="s">
        <v>43</v>
      </c>
      <c r="C29" s="14" t="s">
        <v>44</v>
      </c>
      <c r="D29" s="14" t="s">
        <v>45</v>
      </c>
      <c r="E29" s="14" t="s">
        <v>57</v>
      </c>
      <c r="F29" s="11">
        <v>40</v>
      </c>
      <c r="G29" s="11">
        <v>30</v>
      </c>
      <c r="H29" s="11">
        <v>20</v>
      </c>
      <c r="I29" s="11">
        <v>51</v>
      </c>
      <c r="J29" s="11">
        <v>967</v>
      </c>
      <c r="K29" s="11">
        <f t="shared" ref="K29:K39" si="2">F29*J29</f>
        <v>38680</v>
      </c>
      <c r="L29" s="11">
        <v>30600</v>
      </c>
      <c r="M29" s="11">
        <v>8080</v>
      </c>
      <c r="N29" s="11">
        <v>0</v>
      </c>
      <c r="O29" s="21" t="s">
        <v>33</v>
      </c>
      <c r="P29" s="23"/>
      <c r="Q29" s="7"/>
      <c r="R29" s="1"/>
      <c r="S29" s="1"/>
      <c r="T29" s="1"/>
      <c r="U29" s="1"/>
      <c r="V29" s="1"/>
      <c r="W29" s="1"/>
      <c r="X29" s="1"/>
      <c r="Y29" s="1"/>
      <c r="Z29" s="1"/>
    </row>
    <row r="30" s="4" customFormat="true" customHeight="true" spans="1:26">
      <c r="A30" s="11">
        <v>28</v>
      </c>
      <c r="B30" s="14" t="s">
        <v>43</v>
      </c>
      <c r="C30" s="14" t="s">
        <v>44</v>
      </c>
      <c r="D30" s="14" t="s">
        <v>45</v>
      </c>
      <c r="E30" s="14" t="s">
        <v>58</v>
      </c>
      <c r="F30" s="11">
        <v>40</v>
      </c>
      <c r="G30" s="11">
        <v>50</v>
      </c>
      <c r="H30" s="11">
        <v>36</v>
      </c>
      <c r="I30" s="11">
        <v>50</v>
      </c>
      <c r="J30" s="11">
        <v>1607</v>
      </c>
      <c r="K30" s="11">
        <f t="shared" si="2"/>
        <v>64280</v>
      </c>
      <c r="L30" s="11">
        <v>0</v>
      </c>
      <c r="M30" s="11">
        <v>64280</v>
      </c>
      <c r="N30" s="11">
        <v>500</v>
      </c>
      <c r="O30" s="21" t="s">
        <v>33</v>
      </c>
      <c r="P30" s="23"/>
      <c r="Q30" s="7"/>
      <c r="R30" s="1"/>
      <c r="S30" s="1"/>
      <c r="T30" s="1"/>
      <c r="U30" s="1"/>
      <c r="V30" s="1"/>
      <c r="W30" s="1"/>
      <c r="X30" s="1"/>
      <c r="Y30" s="1"/>
      <c r="Z30" s="1"/>
    </row>
    <row r="31" s="4" customFormat="true" customHeight="true" spans="1:26">
      <c r="A31" s="11">
        <v>29</v>
      </c>
      <c r="B31" s="14" t="s">
        <v>43</v>
      </c>
      <c r="C31" s="14" t="s">
        <v>44</v>
      </c>
      <c r="D31" s="14" t="s">
        <v>45</v>
      </c>
      <c r="E31" s="14" t="s">
        <v>59</v>
      </c>
      <c r="F31" s="11">
        <v>40</v>
      </c>
      <c r="G31" s="11">
        <v>50</v>
      </c>
      <c r="H31" s="11">
        <v>39</v>
      </c>
      <c r="I31" s="11">
        <v>51</v>
      </c>
      <c r="J31" s="11">
        <v>1852</v>
      </c>
      <c r="K31" s="11">
        <f t="shared" si="2"/>
        <v>74080</v>
      </c>
      <c r="L31" s="11">
        <f>50*51*40/2</f>
        <v>51000</v>
      </c>
      <c r="M31" s="11">
        <v>23080</v>
      </c>
      <c r="N31" s="11">
        <v>0</v>
      </c>
      <c r="O31" s="21" t="s">
        <v>33</v>
      </c>
      <c r="P31" s="23"/>
      <c r="Q31" s="7"/>
      <c r="R31" s="1"/>
      <c r="S31" s="1"/>
      <c r="T31" s="1"/>
      <c r="U31" s="1"/>
      <c r="V31" s="1"/>
      <c r="W31" s="1"/>
      <c r="X31" s="1"/>
      <c r="Y31" s="1"/>
      <c r="Z31" s="1"/>
    </row>
    <row r="32" s="4" customFormat="true" ht="68" customHeight="true" spans="1:26">
      <c r="A32" s="11">
        <v>30</v>
      </c>
      <c r="B32" s="14" t="s">
        <v>43</v>
      </c>
      <c r="C32" s="14" t="s">
        <v>44</v>
      </c>
      <c r="D32" s="14" t="s">
        <v>45</v>
      </c>
      <c r="E32" s="14" t="s">
        <v>60</v>
      </c>
      <c r="F32" s="11">
        <v>40</v>
      </c>
      <c r="G32" s="11">
        <v>50</v>
      </c>
      <c r="H32" s="11">
        <v>0</v>
      </c>
      <c r="I32" s="11">
        <v>50</v>
      </c>
      <c r="J32" s="11">
        <v>0</v>
      </c>
      <c r="K32" s="11">
        <f t="shared" si="2"/>
        <v>0</v>
      </c>
      <c r="L32" s="11">
        <v>50000</v>
      </c>
      <c r="M32" s="11">
        <v>-50000</v>
      </c>
      <c r="N32" s="11">
        <v>0</v>
      </c>
      <c r="O32" s="21" t="s">
        <v>33</v>
      </c>
      <c r="P32" s="24" t="s">
        <v>61</v>
      </c>
      <c r="Q32" s="7"/>
      <c r="R32" s="1"/>
      <c r="S32" s="1"/>
      <c r="T32" s="1"/>
      <c r="U32" s="1"/>
      <c r="V32" s="1"/>
      <c r="W32" s="1"/>
      <c r="X32" s="1"/>
      <c r="Y32" s="1"/>
      <c r="Z32" s="1"/>
    </row>
    <row r="33" s="2" customFormat="true" customHeight="true" spans="1:16">
      <c r="A33" s="11">
        <v>31</v>
      </c>
      <c r="B33" s="14" t="s">
        <v>62</v>
      </c>
      <c r="C33" s="14" t="s">
        <v>63</v>
      </c>
      <c r="D33" s="14">
        <v>728541133</v>
      </c>
      <c r="E33" s="14" t="s">
        <v>64</v>
      </c>
      <c r="F33" s="11">
        <v>40</v>
      </c>
      <c r="G33" s="11">
        <v>50</v>
      </c>
      <c r="H33" s="11">
        <v>44</v>
      </c>
      <c r="I33" s="11">
        <v>52</v>
      </c>
      <c r="J33" s="11">
        <v>2229</v>
      </c>
      <c r="K33" s="11">
        <f t="shared" si="2"/>
        <v>89160</v>
      </c>
      <c r="L33" s="11">
        <v>52000</v>
      </c>
      <c r="M33" s="11">
        <v>37160</v>
      </c>
      <c r="N33" s="11">
        <v>0</v>
      </c>
      <c r="O33" s="21" t="s">
        <v>33</v>
      </c>
      <c r="P33" s="22"/>
    </row>
    <row r="34" s="2" customFormat="true" customHeight="true" spans="1:16">
      <c r="A34" s="11">
        <v>32</v>
      </c>
      <c r="B34" s="14" t="s">
        <v>62</v>
      </c>
      <c r="C34" s="14" t="s">
        <v>63</v>
      </c>
      <c r="D34" s="14">
        <v>728541133</v>
      </c>
      <c r="E34" s="14" t="s">
        <v>65</v>
      </c>
      <c r="F34" s="11">
        <v>40</v>
      </c>
      <c r="G34" s="11">
        <v>50</v>
      </c>
      <c r="H34" s="11">
        <v>37</v>
      </c>
      <c r="I34" s="11">
        <v>52</v>
      </c>
      <c r="J34" s="11">
        <v>1857</v>
      </c>
      <c r="K34" s="11">
        <f t="shared" si="2"/>
        <v>74280</v>
      </c>
      <c r="L34" s="11">
        <v>52000</v>
      </c>
      <c r="M34" s="11">
        <v>22280</v>
      </c>
      <c r="N34" s="11">
        <v>0</v>
      </c>
      <c r="O34" s="21" t="s">
        <v>33</v>
      </c>
      <c r="P34" s="22"/>
    </row>
    <row r="35" s="2" customFormat="true" customHeight="true" spans="1:16">
      <c r="A35" s="11">
        <v>33</v>
      </c>
      <c r="B35" s="14" t="s">
        <v>62</v>
      </c>
      <c r="C35" s="14" t="s">
        <v>63</v>
      </c>
      <c r="D35" s="14">
        <v>728541133</v>
      </c>
      <c r="E35" s="14" t="s">
        <v>66</v>
      </c>
      <c r="F35" s="11">
        <v>40</v>
      </c>
      <c r="G35" s="11">
        <v>47</v>
      </c>
      <c r="H35" s="11">
        <v>40</v>
      </c>
      <c r="I35" s="11">
        <v>44</v>
      </c>
      <c r="J35" s="11">
        <v>1746</v>
      </c>
      <c r="K35" s="11">
        <f t="shared" si="2"/>
        <v>69840</v>
      </c>
      <c r="L35" s="11">
        <v>41360</v>
      </c>
      <c r="M35" s="11">
        <v>28480</v>
      </c>
      <c r="N35" s="11">
        <v>0</v>
      </c>
      <c r="O35" s="21" t="s">
        <v>33</v>
      </c>
      <c r="P35" s="22"/>
    </row>
    <row r="36" s="2" customFormat="true" customHeight="true" spans="1:16">
      <c r="A36" s="11">
        <v>34</v>
      </c>
      <c r="B36" s="14" t="s">
        <v>62</v>
      </c>
      <c r="C36" s="14" t="s">
        <v>63</v>
      </c>
      <c r="D36" s="14">
        <v>728541133</v>
      </c>
      <c r="E36" s="14" t="s">
        <v>67</v>
      </c>
      <c r="F36" s="11">
        <v>40</v>
      </c>
      <c r="G36" s="11">
        <v>50</v>
      </c>
      <c r="H36" s="11">
        <v>44</v>
      </c>
      <c r="I36" s="11">
        <v>52</v>
      </c>
      <c r="J36" s="11">
        <v>2201</v>
      </c>
      <c r="K36" s="11">
        <f t="shared" si="2"/>
        <v>88040</v>
      </c>
      <c r="L36" s="11">
        <v>52000</v>
      </c>
      <c r="M36" s="11">
        <v>36040</v>
      </c>
      <c r="N36" s="11">
        <v>0</v>
      </c>
      <c r="O36" s="21" t="s">
        <v>33</v>
      </c>
      <c r="P36" s="22"/>
    </row>
    <row r="37" s="2" customFormat="true" customHeight="true" spans="1:16">
      <c r="A37" s="11">
        <v>35</v>
      </c>
      <c r="B37" s="14" t="s">
        <v>62</v>
      </c>
      <c r="C37" s="14" t="s">
        <v>63</v>
      </c>
      <c r="D37" s="14">
        <v>728541133</v>
      </c>
      <c r="E37" s="14" t="s">
        <v>68</v>
      </c>
      <c r="F37" s="11">
        <v>40</v>
      </c>
      <c r="G37" s="11">
        <v>50</v>
      </c>
      <c r="H37" s="11">
        <v>39</v>
      </c>
      <c r="I37" s="11">
        <v>52</v>
      </c>
      <c r="J37" s="11">
        <v>1953</v>
      </c>
      <c r="K37" s="11">
        <f t="shared" si="2"/>
        <v>78120</v>
      </c>
      <c r="L37" s="11">
        <v>52000</v>
      </c>
      <c r="M37" s="11">
        <v>26120</v>
      </c>
      <c r="N37" s="11">
        <v>0</v>
      </c>
      <c r="O37" s="21" t="s">
        <v>33</v>
      </c>
      <c r="P37" s="22"/>
    </row>
    <row r="38" s="2" customFormat="true" customHeight="true" spans="1:16">
      <c r="A38" s="11">
        <v>36</v>
      </c>
      <c r="B38" s="14" t="s">
        <v>62</v>
      </c>
      <c r="C38" s="14" t="s">
        <v>63</v>
      </c>
      <c r="D38" s="14">
        <v>728541133</v>
      </c>
      <c r="E38" s="14" t="s">
        <v>69</v>
      </c>
      <c r="F38" s="11">
        <v>40</v>
      </c>
      <c r="G38" s="11">
        <v>50</v>
      </c>
      <c r="H38" s="11">
        <v>46</v>
      </c>
      <c r="I38" s="11">
        <v>52</v>
      </c>
      <c r="J38" s="11">
        <v>2163</v>
      </c>
      <c r="K38" s="11">
        <f t="shared" si="2"/>
        <v>86520</v>
      </c>
      <c r="L38" s="11">
        <v>52000</v>
      </c>
      <c r="M38" s="11">
        <v>34520</v>
      </c>
      <c r="N38" s="11">
        <v>0</v>
      </c>
      <c r="O38" s="21" t="s">
        <v>33</v>
      </c>
      <c r="P38" s="22"/>
    </row>
    <row r="39" s="2" customFormat="true" customHeight="true" spans="1:16">
      <c r="A39" s="11">
        <v>37</v>
      </c>
      <c r="B39" s="14" t="s">
        <v>62</v>
      </c>
      <c r="C39" s="14" t="s">
        <v>63</v>
      </c>
      <c r="D39" s="14">
        <v>728541133</v>
      </c>
      <c r="E39" s="14" t="s">
        <v>70</v>
      </c>
      <c r="F39" s="11">
        <v>40</v>
      </c>
      <c r="G39" s="11">
        <v>50</v>
      </c>
      <c r="H39" s="11">
        <v>37</v>
      </c>
      <c r="I39" s="11">
        <v>52</v>
      </c>
      <c r="J39" s="11">
        <v>1841</v>
      </c>
      <c r="K39" s="11">
        <f t="shared" si="2"/>
        <v>73640</v>
      </c>
      <c r="L39" s="11">
        <v>52000</v>
      </c>
      <c r="M39" s="11">
        <v>21640</v>
      </c>
      <c r="N39" s="11">
        <v>0</v>
      </c>
      <c r="O39" s="21" t="s">
        <v>33</v>
      </c>
      <c r="P39" s="22"/>
    </row>
    <row r="40" customHeight="true" spans="1:16">
      <c r="A40" s="15"/>
      <c r="B40" s="15"/>
      <c r="C40" s="15"/>
      <c r="D40" s="15"/>
      <c r="E40" s="15"/>
      <c r="F40" s="16"/>
      <c r="G40" s="17">
        <f>SUM(G3:G39)</f>
        <v>1725</v>
      </c>
      <c r="H40" s="18"/>
      <c r="I40" s="18"/>
      <c r="J40" s="18"/>
      <c r="K40" s="18"/>
      <c r="L40" s="18"/>
      <c r="M40" s="25">
        <f>SUM(M3:M39)</f>
        <v>1281195</v>
      </c>
      <c r="N40" s="26">
        <f>SUM(N3:N32)</f>
        <v>2000</v>
      </c>
      <c r="O40" s="27"/>
      <c r="P40" s="28"/>
    </row>
    <row r="41" customHeight="true" spans="15:15">
      <c r="O41" s="29"/>
    </row>
    <row r="42" customHeight="true" spans="15:15">
      <c r="O42" s="29"/>
    </row>
    <row r="43" customHeight="true" spans="15:15">
      <c r="O43" s="29"/>
    </row>
    <row r="44" customHeight="true" spans="15:15">
      <c r="O44" s="30"/>
    </row>
  </sheetData>
  <mergeCells count="1">
    <mergeCell ref="A1:P1"/>
  </mergeCells>
  <conditionalFormatting sqref="E3:E7">
    <cfRule type="duplicateValues" dxfId="0" priority="5"/>
  </conditionalFormatting>
  <conditionalFormatting sqref="E8:E11">
    <cfRule type="duplicateValues" dxfId="0" priority="4"/>
  </conditionalFormatting>
  <conditionalFormatting sqref="E12:E17">
    <cfRule type="duplicateValues" dxfId="0" priority="3"/>
  </conditionalFormatting>
  <dataValidations count="2">
    <dataValidation type="list" allowBlank="1" showInputMessage="1" showErrorMessage="1" sqref="O3 O8 O9 O17 O40 O4:O7 O10:O11 O12:O14 O15:O16 O18:O25 O26:O32 O33:O39 O41:O43">
      <formula1>"预支付补贴资金,剩余补贴资金（结算）"</formula1>
    </dataValidation>
    <dataValidation type="list" allowBlank="1" showInputMessage="1" showErrorMessage="1" sqref="F1 G1 H1">
      <formula1>'2026年第5批次项目制培训补贴公示名单'!#REF!</formula1>
    </dataValidation>
  </dataValidations>
  <pageMargins left="0.75" right="0.75" top="1" bottom="1" header="0.511806" footer="0.51180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2026年第5批次项目制培训补贴公示名单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</cp:lastModifiedBy>
  <dcterms:created xsi:type="dcterms:W3CDTF">2025-09-22T17:23:00Z</dcterms:created>
  <dcterms:modified xsi:type="dcterms:W3CDTF">2026-10-27T17:41:01Z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619CB16CB788C8087C1B9E6AC47B0E96</vt:lpwstr>
  </property>
</Properties>
</file>